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<sst xmlns="http://schemas.openxmlformats.org/spreadsheetml/2006/main" count="145" uniqueCount="140">
  <si>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</si>
  <si>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</si>
  <si>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</si>
  <si>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</si>
  <si>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</si>
  <si>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</si>
  <si>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</si>
  <si>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</si>
  <si>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</si>
  <si>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</si>
  <si>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</si>
  <si>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</si>
  <si>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</si>
  <si>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</si>
  <si>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</si>
  <si>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</si>
  <si>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</si>
  <si>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</si>
  <si>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</si>
  <si>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</si>
  <si>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</si>
  <si>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</si>
  <si>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</si>
  <si>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</si>
  <si>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</si>
  <si>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</si>
  <si>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</si>
  <si>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</si>
  <si>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</si>
  <si>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</si>
  <si>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</si>
  <si>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</si>
  <si>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</si>
  <si>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</si>
  <si>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</si>
  <si>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</si>
  <si>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</si>
  <si>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</si>
  <si>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</si>
  <si>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</si>
  <si>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</si>
  <si>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</si>
  <si>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</si>
  <si>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</si>
  <si>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</si>
  <si>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</si>
  <si>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</si>
  <si>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</si>
  <si>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</si>
  <si>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</si>
  <si>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</si>
  <si>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</si>
  <si>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</si>
  <si>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</si>
  <si>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</si>
  <si>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</si>
  <si>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</si>
  <si>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</si>
  <si>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</si>
  <si>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</si>
  <si>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</si>
  <si>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</si>
  <si>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</si>
  <si>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</si>
  <si>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</si>
  <si>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</si>
  <si>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</si>
  <si>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</si>
  <si>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</si>
  <si>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</si>
  <si>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</si>
  <si>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</si>
  <si>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</si>
  <si>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</si>
  <si>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</si>
  <si>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</si>
  <si>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</si>
  <si>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</si>
  <si>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</si>
  <si>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</si>
  <si>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</si>
  <si>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</si>
  <si>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</si>
  <si>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</si>
  <si>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</si>
  <si>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</si>
  <si>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</si>
  <si>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</si>
  <si>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</si>
  <si>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</si>
  <si>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</si>
  <si>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</si>
  <si>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</si>
  <si>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</si>
  <si>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</si>
  <si>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</si>
  <si>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</si>
  <si>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</si>
  <si>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</si>
  <si>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</si>
  <si>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</si>
  <si>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</si>
  <si>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</si>
  <si>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</si>
  <si>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</si>
  <si>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</si>
  <si>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</si>
  <si>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</si>
  <si>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</si>
  <si>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</si>
  <si>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</si>
  <si>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</si>
  <si>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</si>
  <si>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</si>
  <si>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</si>
  <si>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</si>
  <si>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</si>
  <si>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</si>
  <si>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</si>
  <si>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</si>
  <si>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</si>
  <si>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</si>
  <si>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</si>
  <si>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</si>
  <si>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</si>
  <si>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</si>
  <si>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</si>
  <si>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</si>
  <si>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</si>
  <si>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</si>
  <si>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</si>
  <si>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</si>
  <si>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</si>
  <si>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</si>
  <si>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</si>
  <si>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</si>
  <si>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</si>
  <si>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</si>
  <si>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</si>
  <si>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11.10.18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</si>
</sst>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E27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I33" sqref="I33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88" t="s">
        <v>14</v>
      </c>
      <c r="E1" s="89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0" t="s">
        <v>3</v>
      </c>
      <c r="B7" s="13"/>
      <c r="C7" s="90" t="s">
        <v>0</v>
      </c>
      <c r="D7" s="91" t="s">
        <v>1</v>
      </c>
      <c r="E7" s="91" t="s">
        <v>19</v>
      </c>
      <c r="F7" s="91" t="s">
        <v>112</v>
      </c>
      <c r="G7" s="14" t="s">
        <v>113</v>
      </c>
      <c r="H7" s="94" t="s">
        <v>139</v>
      </c>
      <c r="I7" s="96" t="s">
        <v>2</v>
      </c>
      <c r="J7" s="101" t="s">
        <v>137</v>
      </c>
    </row>
    <row r="8" spans="1:25" ht="39.75" customHeight="1">
      <c r="A8" s="90"/>
      <c r="B8" s="1" t="s">
        <v>20</v>
      </c>
      <c r="C8" s="90"/>
      <c r="D8" s="91"/>
      <c r="E8" s="91"/>
      <c r="F8" s="91"/>
      <c r="G8" s="52" t="s">
        <v>114</v>
      </c>
      <c r="H8" s="95"/>
      <c r="I8" s="97"/>
      <c r="J8" s="102"/>
      <c r="L8" s="105" t="s">
        <v>138</v>
      </c>
      <c r="M8" s="96" t="s">
        <v>26</v>
      </c>
      <c r="N8" s="101" t="s">
        <v>27</v>
      </c>
      <c r="O8" s="96" t="s">
        <v>28</v>
      </c>
      <c r="P8" s="96" t="s">
        <v>29</v>
      </c>
      <c r="Q8" s="96" t="s">
        <v>30</v>
      </c>
      <c r="R8" s="96" t="s">
        <v>31</v>
      </c>
      <c r="S8" s="96" t="s">
        <v>32</v>
      </c>
      <c r="T8" s="96" t="s">
        <v>33</v>
      </c>
      <c r="U8" s="96" t="s">
        <v>34</v>
      </c>
      <c r="V8" s="96" t="s">
        <v>35</v>
      </c>
      <c r="W8" s="96" t="s">
        <v>36</v>
      </c>
      <c r="X8" s="96" t="s">
        <v>37</v>
      </c>
      <c r="Y8" s="9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6"/>
      <c r="M9" s="97"/>
      <c r="N9" s="10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82976866.08</v>
      </c>
      <c r="I11" s="38">
        <f aca="true" t="shared" si="0" ref="I11:I18">H11/D11*100</f>
        <v>43.03716649951204</v>
      </c>
      <c r="J11" s="38">
        <f>(H11/(M11+N11+O11+P11+Q11+R11+S11+V11+O29+P29+Q29+R29+S29+T11+T29+U11+U29+V29))*100</f>
        <v>85.67341687128072</v>
      </c>
      <c r="K11" s="40"/>
      <c r="L11" s="49">
        <f>M11+N11+O11+P11+Q11+R11+S11+T11+U11+V11-H12</f>
        <v>4597312.960000001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58780978</v>
      </c>
      <c r="I12" s="54">
        <f t="shared" si="0"/>
        <v>48.21720693061036</v>
      </c>
      <c r="J12" s="79">
        <f>(H12/(M11+N11+O11+P11+Q11+R11+S11+T11+U11+V11))*100</f>
        <v>92.74623393852399</v>
      </c>
      <c r="L12" s="45">
        <f>(M12+N12+O12+P12+Q12+R12+S12+T12+U12+V12)-(H13+H16+H17+H18)</f>
        <v>1999011.4300000034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85">
        <f>((H13+H16+H17+H18)/(M12+N12+O12+P12+Q12+R12+S12+T12+U12+V12))*100</f>
        <v>92.95296444446154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</f>
        <v>3426304.59</v>
      </c>
      <c r="I16" s="17">
        <f t="shared" si="0"/>
        <v>57.164146117654916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7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32413289.500000004</v>
      </c>
      <c r="I21" s="33">
        <f>H21/D21*100</f>
        <v>44.929874466254915</v>
      </c>
      <c r="J21" s="85">
        <f>(H21/(M21+N21+O21+P21+Q21+R21+S21+T21+U21+V21))*100</f>
        <v>92.57873905880592</v>
      </c>
      <c r="L21" s="50">
        <f>(M21+N21+O21+P21+Q21+R21+S21+T21+U21+V21)-H21</f>
        <v>2598301.5299999975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</f>
        <v>12384589.650000002</v>
      </c>
      <c r="I22" s="21">
        <f aca="true" t="shared" si="5" ref="I22:I28">H22/D22*100</f>
        <v>48.974335866130545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</f>
        <v>1003194.8399999999</v>
      </c>
      <c r="I23" s="21">
        <f t="shared" si="5"/>
        <v>46.06616950703655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</f>
        <v>3045570.48</v>
      </c>
      <c r="I26" s="21">
        <f t="shared" si="5"/>
        <v>61.692185030049714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8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24195888.079999994</v>
      </c>
      <c r="I29" s="54">
        <f>H29/D29*100</f>
        <v>34.12962495494406</v>
      </c>
      <c r="J29" s="79">
        <f>(H29/(M29+N29+O29+P29+Q29+R29+S29+T29+U29+V29))*100</f>
        <v>72.28212972324411</v>
      </c>
      <c r="L29" s="50">
        <f>(M29+N29+O29+P29+Q29+R29+S29+T29+U29+V29)-H29</f>
        <v>9278344.310000006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</f>
        <v>179952.02</v>
      </c>
      <c r="I44" s="17">
        <f t="shared" si="10"/>
        <v>89.97601</v>
      </c>
      <c r="J44" s="51">
        <f t="shared" si="11"/>
        <v>89.97601</v>
      </c>
      <c r="L44" s="45">
        <f t="shared" si="12"/>
        <v>20047.98000000001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77.42216387729488</v>
      </c>
      <c r="L80" s="45">
        <f t="shared" si="12"/>
        <v>280246.6299999999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8" t="s">
        <v>89</v>
      </c>
      <c r="B86" s="99"/>
      <c r="C86" s="99"/>
      <c r="D86" s="99"/>
      <c r="E86" s="99"/>
      <c r="F86" s="99"/>
      <c r="G86" s="100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59777529.410000004</v>
      </c>
      <c r="I87" s="8">
        <f t="shared" si="10"/>
        <v>41.09144847291203</v>
      </c>
      <c r="J87" s="8">
        <f>(H87/(M87+N87+O87+P87+Q87+R87+S87+T87+U87+V87))*100</f>
        <v>63.10269223176148</v>
      </c>
      <c r="L87" s="50">
        <f>(M87+N87+O87+P87+Q87+R87+S87+T87+U87+V87)-H87</f>
        <v>34953023.75000001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7" ref="J89:J123">(H89/(M89+N89+O89+P89+Q89+R89+S89+T89+U89+V89))*100</f>
        <v>62.40589125</v>
      </c>
      <c r="L89" s="45">
        <f aca="true" t="shared" si="18" ref="L89:L123">(M89+N89+O89+P89+Q89+R89+S89+T89+U89+V89)-H89</f>
        <v>902258.6100000001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7"/>
        <v>6.155482152370804</v>
      </c>
      <c r="L94" s="45">
        <f t="shared" si="18"/>
        <v>8807308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</f>
        <v>3816191.7099999995</v>
      </c>
      <c r="I119" s="17">
        <f t="shared" si="21"/>
        <v>38.806098332316445</v>
      </c>
      <c r="J119" s="51">
        <f t="shared" si="17"/>
        <v>54.25350739266419</v>
      </c>
      <c r="L119" s="45">
        <f t="shared" si="18"/>
        <v>3217808.2900000005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</f>
        <v>72592.8</v>
      </c>
      <c r="I122" s="17">
        <f t="shared" si="21"/>
        <v>0.718740594059406</v>
      </c>
      <c r="J122" s="51">
        <f t="shared" si="17"/>
        <v>1.3443111111111112</v>
      </c>
      <c r="L122" s="45">
        <f t="shared" si="18"/>
        <v>5327407.2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142754395.49</v>
      </c>
      <c r="I124" s="8">
        <f t="shared" si="21"/>
        <v>42.200420389641906</v>
      </c>
      <c r="J124" s="84">
        <f>(H124/(M124+N124+O124+P124+Q124+R124+S124+T124+U124+V124))*100</f>
        <v>74.51305099098808</v>
      </c>
      <c r="L124" s="50">
        <f>(M124+N124+O124+P124+Q124+R124+S124+T124+U124+V124)-H124</f>
        <v>48828681.01999998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2018-10-11T13:37:17Z</dcterms:modified>
  <cp:category/>
  <cp:version/>
  <cp:contentType/>
  <cp:contentStatus/>
</cp:coreProperties>
</file>